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110"/>
  </bookViews>
  <sheets>
    <sheet name="CALCULATOR" sheetId="2" r:id="rId1"/>
    <sheet name="CASE STUDY" sheetId="1" r:id="rId2"/>
  </sheets>
  <definedNames>
    <definedName name="_xlnm.Print_Area" localSheetId="1">'CASE STUDY'!$A$1:$B$30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2"/>
  <c r="F23"/>
  <c r="C16" l="1"/>
  <c r="F7" l="1"/>
  <c r="F25" l="1"/>
  <c r="G9" s="1"/>
  <c r="G7"/>
  <c r="F8"/>
  <c r="G8"/>
  <c r="C24"/>
  <c r="C17"/>
  <c r="C23"/>
  <c r="C18" l="1"/>
  <c r="C25"/>
  <c r="F9"/>
  <c r="F26"/>
  <c r="F10" s="1"/>
  <c r="F27" l="1"/>
  <c r="F28"/>
  <c r="C26"/>
  <c r="C19"/>
  <c r="G10"/>
  <c r="C28" l="1"/>
  <c r="F12"/>
  <c r="C21"/>
  <c r="C27"/>
  <c r="G12"/>
  <c r="C20"/>
  <c r="F11"/>
  <c r="G11"/>
</calcChain>
</file>

<file path=xl/sharedStrings.xml><?xml version="1.0" encoding="utf-8"?>
<sst xmlns="http://schemas.openxmlformats.org/spreadsheetml/2006/main" count="39" uniqueCount="30">
  <si>
    <t>INCHES</t>
  </si>
  <si>
    <t>1ST LOW LOCK UNDER CLEARANCE</t>
  </si>
  <si>
    <t>2ND LOW LOCK UNDER CLEARANCE</t>
  </si>
  <si>
    <t>UPPER CAR / HONDA S2000</t>
  </si>
  <si>
    <t>LOWER CAR / JAGUAR XK</t>
  </si>
  <si>
    <t>PARKED/LOCK SETTINGS</t>
  </si>
  <si>
    <t>CEILING HEIGHT CASE STUDY</t>
  </si>
  <si>
    <t>PARKED HEIGHT / TOP OF UPPER VEHICLE</t>
  </si>
  <si>
    <t>1ST LOW LOCK</t>
  </si>
  <si>
    <t xml:space="preserve">2ND LOW LOCK </t>
  </si>
  <si>
    <t>VEHICLES / HEIGHT AT ROOF</t>
  </si>
  <si>
    <t xml:space="preserve">1ST LOW LOCK                     2ND LOW LOCK </t>
  </si>
  <si>
    <t>VEHICLES / MAX HEIGHT</t>
  </si>
  <si>
    <t>VEHICLE 1</t>
  </si>
  <si>
    <t>VEHICLE 2</t>
  </si>
  <si>
    <t>1 (LOW LOCKING POSITION)</t>
  </si>
  <si>
    <t>UNDER PARKING</t>
  </si>
  <si>
    <t>VEHICLE 1 ON TOP</t>
  </si>
  <si>
    <t>SAFETY LOCK POSITIONS</t>
  </si>
  <si>
    <t>VEHICLE 2 ON TOP</t>
  </si>
  <si>
    <t>VEHICLE 1 / IF PARKED UNDERNEATH</t>
  </si>
  <si>
    <t>VEHICLE 2 / IF PARKED UNDERNEATH</t>
  </si>
  <si>
    <t>SAFETY LOCK CLEARANCES / UNDERNEATH</t>
  </si>
  <si>
    <t>6 (HIGH LOCKING POSITION)</t>
  </si>
  <si>
    <t>CEILING HEIGHT CALCULATOR</t>
  </si>
  <si>
    <t xml:space="preserve">NOTE: The dimensions shown on this page are for reference only. Specifications subject to change. Contact Autostacker for more details. </t>
  </si>
  <si>
    <t xml:space="preserve">INSTRUCTIONS: Input vehicle height in BLUE section to the left. GREEN data suggests best options.  </t>
  </si>
  <si>
    <r>
      <t xml:space="preserve">PARKED/LOCKED POSITIONS UNDER CLEARANCE / </t>
    </r>
    <r>
      <rPr>
        <b/>
        <sz val="16"/>
        <color rgb="FFFF0000"/>
        <rFont val="Calibri"/>
        <family val="2"/>
        <scheme val="minor"/>
      </rPr>
      <t>NO LOAD</t>
    </r>
  </si>
  <si>
    <r>
      <t xml:space="preserve">PARKED/LOCKED POSITIONS UNDER CLEARANCE / </t>
    </r>
    <r>
      <rPr>
        <b/>
        <sz val="16"/>
        <color rgb="FFFF0000"/>
        <rFont val="Calibri"/>
        <family val="2"/>
        <scheme val="minor"/>
      </rPr>
      <t>WITH LOAD</t>
    </r>
  </si>
  <si>
    <t>ESTIMATED CEILING HEIGHT REQUIRED / PARKED ON LOCKS &amp; CLEARING LOCKS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</si>
</sst>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4" fillId="2" borderId="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4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2" fontId="3" fillId="5" borderId="4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2" fontId="3" fillId="5" borderId="6" xfId="0" applyNumberFormat="1" applyFont="1" applyFill="1" applyBorder="1" applyAlignment="1">
      <alignment horizontal="center"/>
    </xf>
    <xf numFmtId="2" fontId="3" fillId="4" borderId="8" xfId="0" applyNumberFormat="1" applyFont="1" applyFill="1" applyBorder="1" applyAlignment="1">
      <alignment horizontal="center"/>
    </xf>
    <xf numFmtId="2" fontId="3" fillId="4" borderId="6" xfId="0" applyNumberFormat="1" applyFont="1" applyFill="1" applyBorder="1" applyAlignment="1">
      <alignment horizontal="center"/>
    </xf>
    <xf numFmtId="0" fontId="3" fillId="4" borderId="4" xfId="0" applyNumberFormat="1" applyFont="1" applyFill="1" applyBorder="1" applyAlignment="1">
      <alignment horizontal="center"/>
    </xf>
    <xf numFmtId="2" fontId="3" fillId="2" borderId="0" xfId="0" applyNumberFormat="1" applyFont="1" applyFill="1" applyBorder="1" applyAlignment="1">
      <alignment horizontal="center"/>
    </xf>
    <xf numFmtId="0" fontId="3" fillId="2" borderId="4" xfId="0" applyFont="1" applyFill="1" applyBorder="1"/>
    <xf numFmtId="0" fontId="3" fillId="4" borderId="6" xfId="0" applyNumberFormat="1" applyFont="1" applyFill="1" applyBorder="1" applyAlignment="1">
      <alignment horizontal="center"/>
    </xf>
    <xf numFmtId="2" fontId="3" fillId="2" borderId="8" xfId="0" applyNumberFormat="1" applyFont="1" applyFill="1" applyBorder="1" applyAlignment="1">
      <alignment horizontal="center"/>
    </xf>
    <xf numFmtId="0" fontId="3" fillId="2" borderId="6" xfId="0" applyFont="1" applyFill="1" applyBorder="1"/>
    <xf numFmtId="0" fontId="3" fillId="2" borderId="0" xfId="0" applyFont="1" applyFill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Relationship Id="rId5" Type="http://schemas.openxmlformats.org/officeDocument/2006/relationships/image" Target="../media/image8.jpeg"/><Relationship Id="rId4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36634</xdr:colOff>
      <xdr:row>1</xdr:row>
      <xdr:rowOff>65943</xdr:rowOff>
    </xdr:from>
    <xdr:to>
      <xdr:col>2</xdr:col>
      <xdr:colOff>380045</xdr:colOff>
      <xdr:row>2</xdr:row>
      <xdr:rowOff>144311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4" y="65943"/>
          <a:ext cx="2894135" cy="338314"/>
        </a:xfrm>
        <a:prstGeom prst="rect">
          <a:avLst/>
        </a:prstGeom>
      </xdr:spPr>
    </xdr:pic>
    <xdr:clientData/>
  </xdr:twoCellAnchor>
  <xdr:twoCellAnchor editAs="oneCell">
    <xdr:from>
      <xdr:col>1</xdr:col>
      <xdr:colOff>63012</xdr:colOff>
      <xdr:row>3</xdr:row>
      <xdr:rowOff>95251</xdr:rowOff>
    </xdr:from>
    <xdr:to>
      <xdr:col>2</xdr:col>
      <xdr:colOff>507853</xdr:colOff>
      <xdr:row>7</xdr:row>
      <xdr:rowOff>53519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12" y="666751"/>
          <a:ext cx="2995565" cy="10257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2964368</xdr:colOff>
      <xdr:row>23</xdr:row>
      <xdr:rowOff>218983</xdr:rowOff>
    </xdr:from>
    <xdr:to>
      <xdr:col>1</xdr:col>
      <xdr:colOff>1142683</xdr:colOff>
      <xdr:row>29</xdr:row>
      <xdr:rowOff>329892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4368" y="7951042"/>
          <a:ext cx="2817550" cy="2127968"/>
        </a:xfrm>
        <a:prstGeom prst="rect">
          <a:avLst/>
        </a:prstGeom>
      </xdr:spPr>
    </xdr:pic>
    <xdr:clientData/>
  </xdr:twoCellAnchor>
  <xdr:twoCellAnchor editAs="oneCell">
    <xdr:from>
      <xdr:col>0</xdr:col>
      <xdr:colOff>77063</xdr:colOff>
      <xdr:row>23</xdr:row>
      <xdr:rowOff>220128</xdr:rowOff>
    </xdr:from>
    <xdr:to>
      <xdr:col>0</xdr:col>
      <xdr:colOff>2890025</xdr:colOff>
      <xdr:row>29</xdr:row>
      <xdr:rowOff>323594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63" y="6576323"/>
          <a:ext cx="2812962" cy="2110685"/>
        </a:xfrm>
        <a:prstGeom prst="rect">
          <a:avLst/>
        </a:prstGeom>
      </xdr:spPr>
    </xdr:pic>
    <xdr:clientData/>
  </xdr:twoCellAnchor>
  <xdr:twoCellAnchor editAs="oneCell">
    <xdr:from>
      <xdr:col>0</xdr:col>
      <xdr:colOff>81644</xdr:colOff>
      <xdr:row>17</xdr:row>
      <xdr:rowOff>81644</xdr:rowOff>
    </xdr:from>
    <xdr:to>
      <xdr:col>0</xdr:col>
      <xdr:colOff>2882900</xdr:colOff>
      <xdr:row>23</xdr:row>
      <xdr:rowOff>141514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44" y="4503965"/>
          <a:ext cx="2801256" cy="2100942"/>
        </a:xfrm>
        <a:prstGeom prst="rect">
          <a:avLst/>
        </a:prstGeom>
      </xdr:spPr>
    </xdr:pic>
    <xdr:clientData/>
  </xdr:twoCellAnchor>
  <xdr:twoCellAnchor editAs="oneCell">
    <xdr:from>
      <xdr:col>0</xdr:col>
      <xdr:colOff>2970345</xdr:colOff>
      <xdr:row>17</xdr:row>
      <xdr:rowOff>81643</xdr:rowOff>
    </xdr:from>
    <xdr:to>
      <xdr:col>1</xdr:col>
      <xdr:colOff>1140424</xdr:colOff>
      <xdr:row>23</xdr:row>
      <xdr:rowOff>146357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0345" y="4430619"/>
          <a:ext cx="2807714" cy="2071933"/>
        </a:xfrm>
        <a:prstGeom prst="rect">
          <a:avLst/>
        </a:prstGeom>
      </xdr:spPr>
    </xdr:pic>
    <xdr:clientData/>
  </xdr:twoCellAnchor>
  <xdr:twoCellAnchor editAs="oneCell">
    <xdr:from>
      <xdr:col>0</xdr:col>
      <xdr:colOff>988919</xdr:colOff>
      <xdr:row>0</xdr:row>
      <xdr:rowOff>99919</xdr:rowOff>
    </xdr:from>
    <xdr:to>
      <xdr:col>1</xdr:col>
      <xdr:colOff>246530</xdr:colOff>
      <xdr:row>1</xdr:row>
      <xdr:rowOff>220788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919" y="99919"/>
          <a:ext cx="3896846" cy="457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G30"/>
  <sheetViews>
    <sheetView tabSelected="1" zoomScale="85" zoomScaleNormal="85" zoomScaleSheetLayoutView="130" workbookViewId="0">
      <selection activeCell="C11" sqref="C11"/>
    </sheetView>
  </sheetViews>
  <sheetFormatPr defaultRowHeight="21"/>
  <cols>
    <col min="1" max="1" width="4.42578125" style="6" customWidth="1"/>
    <col min="2" max="2" width="38.28515625" style="5" bestFit="1" customWidth="1"/>
    <col min="3" max="3" width="26.5703125" style="5" customWidth="1"/>
    <col min="4" max="4" width="9.140625" style="6"/>
    <col min="5" max="5" width="38.28515625" style="6" bestFit="1" customWidth="1"/>
    <col min="6" max="6" width="29.42578125" style="6" customWidth="1"/>
    <col min="7" max="7" width="37.42578125" style="6" customWidth="1"/>
    <col min="8" max="8" width="4.42578125" style="6" customWidth="1"/>
    <col min="9" max="16384" width="9.140625" style="6"/>
  </cols>
  <sheetData>
    <row r="2" spans="2:7">
      <c r="G2" s="7" t="s">
        <v>24</v>
      </c>
    </row>
    <row r="3" spans="2:7">
      <c r="G3" s="8" t="s">
        <v>26</v>
      </c>
    </row>
    <row r="4" spans="2:7" ht="21.75" thickBot="1"/>
    <row r="5" spans="2:7">
      <c r="E5" s="32" t="s">
        <v>29</v>
      </c>
      <c r="F5" s="33"/>
      <c r="G5" s="34"/>
    </row>
    <row r="6" spans="2:7">
      <c r="E6" s="9" t="s">
        <v>18</v>
      </c>
      <c r="F6" s="10" t="s">
        <v>17</v>
      </c>
      <c r="G6" s="11" t="s">
        <v>19</v>
      </c>
    </row>
    <row r="7" spans="2:7">
      <c r="E7" s="12" t="s">
        <v>15</v>
      </c>
      <c r="F7" s="13">
        <f t="shared" ref="F7:F12" si="0">F23+4.25+$C$11+2</f>
        <v>107.19749999999999</v>
      </c>
      <c r="G7" s="14">
        <f t="shared" ref="G7:G12" si="1">F23+4.25+$C$12+2</f>
        <v>110.69749999999999</v>
      </c>
    </row>
    <row r="8" spans="2:7">
      <c r="E8" s="12">
        <v>2</v>
      </c>
      <c r="F8" s="13">
        <f t="shared" si="0"/>
        <v>114.3306</v>
      </c>
      <c r="G8" s="14">
        <f t="shared" si="1"/>
        <v>117.8306</v>
      </c>
    </row>
    <row r="9" spans="2:7" ht="21.75" thickBot="1">
      <c r="E9" s="12">
        <v>3</v>
      </c>
      <c r="F9" s="13">
        <f t="shared" si="0"/>
        <v>120.55200000000001</v>
      </c>
      <c r="G9" s="14">
        <f t="shared" si="1"/>
        <v>124.05200000000001</v>
      </c>
    </row>
    <row r="10" spans="2:7">
      <c r="B10" s="15" t="s">
        <v>12</v>
      </c>
      <c r="C10" s="16" t="s">
        <v>0</v>
      </c>
      <c r="E10" s="12">
        <v>4</v>
      </c>
      <c r="F10" s="13">
        <f>F26+4.25+$C$11+2</f>
        <v>126.06359999999999</v>
      </c>
      <c r="G10" s="14">
        <f t="shared" si="1"/>
        <v>129.56360000000001</v>
      </c>
    </row>
    <row r="11" spans="2:7">
      <c r="B11" s="12" t="s">
        <v>13</v>
      </c>
      <c r="C11" s="17">
        <v>48.5</v>
      </c>
      <c r="E11" s="12">
        <v>5</v>
      </c>
      <c r="F11" s="13">
        <f t="shared" si="0"/>
        <v>130.768</v>
      </c>
      <c r="G11" s="14">
        <f t="shared" si="1"/>
        <v>134.268</v>
      </c>
    </row>
    <row r="12" spans="2:7" ht="21.75" thickBot="1">
      <c r="B12" s="18" t="s">
        <v>14</v>
      </c>
      <c r="C12" s="19">
        <v>52</v>
      </c>
      <c r="E12" s="18" t="s">
        <v>23</v>
      </c>
      <c r="F12" s="20">
        <f t="shared" si="0"/>
        <v>134.56819999999999</v>
      </c>
      <c r="G12" s="21">
        <f t="shared" si="1"/>
        <v>138.06819999999999</v>
      </c>
    </row>
    <row r="13" spans="2:7" ht="21.75" thickBot="1"/>
    <row r="14" spans="2:7">
      <c r="B14" s="35" t="s">
        <v>16</v>
      </c>
      <c r="C14" s="37"/>
      <c r="E14" s="35" t="s">
        <v>22</v>
      </c>
      <c r="F14" s="36"/>
      <c r="G14" s="37"/>
    </row>
    <row r="15" spans="2:7">
      <c r="B15" s="29" t="s">
        <v>20</v>
      </c>
      <c r="C15" s="31"/>
      <c r="E15" s="29" t="s">
        <v>27</v>
      </c>
      <c r="F15" s="30"/>
      <c r="G15" s="31"/>
    </row>
    <row r="16" spans="2:7">
      <c r="B16" s="12" t="s">
        <v>15</v>
      </c>
      <c r="C16" s="22" t="str">
        <f>IF(F23-$C$11&gt;0.25, "YES - WILL FIT", "NO - WILL NOT FIT")</f>
        <v>YES - WILL FIT</v>
      </c>
      <c r="E16" s="12" t="s">
        <v>15</v>
      </c>
      <c r="F16" s="23">
        <v>52.5</v>
      </c>
      <c r="G16" s="24"/>
    </row>
    <row r="17" spans="2:7">
      <c r="B17" s="12">
        <v>2</v>
      </c>
      <c r="C17" s="22" t="str">
        <f t="shared" ref="C17:C21" si="2">IF(F24-$C$11&gt;0.25, "YES - WILL FIT", "NO - WILL NOT FIT")</f>
        <v>YES - WILL FIT</v>
      </c>
      <c r="E17" s="12">
        <v>2</v>
      </c>
      <c r="F17" s="23">
        <v>59.7</v>
      </c>
      <c r="G17" s="24"/>
    </row>
    <row r="18" spans="2:7">
      <c r="B18" s="12">
        <v>3</v>
      </c>
      <c r="C18" s="22" t="str">
        <f t="shared" si="2"/>
        <v>YES - WILL FIT</v>
      </c>
      <c r="E18" s="12">
        <v>3</v>
      </c>
      <c r="F18" s="23">
        <v>66</v>
      </c>
      <c r="G18" s="24"/>
    </row>
    <row r="19" spans="2:7">
      <c r="B19" s="12">
        <v>4</v>
      </c>
      <c r="C19" s="22" t="str">
        <f t="shared" si="2"/>
        <v>YES - WILL FIT</v>
      </c>
      <c r="E19" s="12">
        <v>4</v>
      </c>
      <c r="F19" s="23">
        <v>71.599999999999994</v>
      </c>
      <c r="G19" s="24"/>
    </row>
    <row r="20" spans="2:7">
      <c r="B20" s="12">
        <v>5</v>
      </c>
      <c r="C20" s="22" t="str">
        <f t="shared" si="2"/>
        <v>YES - WILL FIT</v>
      </c>
      <c r="E20" s="12">
        <v>5</v>
      </c>
      <c r="F20" s="23">
        <v>76.400000000000006</v>
      </c>
      <c r="G20" s="24"/>
    </row>
    <row r="21" spans="2:7">
      <c r="B21" s="12" t="s">
        <v>23</v>
      </c>
      <c r="C21" s="22" t="str">
        <f t="shared" si="2"/>
        <v>YES - WILL FIT</v>
      </c>
      <c r="E21" s="12" t="s">
        <v>23</v>
      </c>
      <c r="F21" s="23">
        <v>80.3</v>
      </c>
      <c r="G21" s="24"/>
    </row>
    <row r="22" spans="2:7">
      <c r="B22" s="29" t="s">
        <v>21</v>
      </c>
      <c r="C22" s="31"/>
      <c r="E22" s="29" t="s">
        <v>28</v>
      </c>
      <c r="F22" s="30"/>
      <c r="G22" s="31"/>
    </row>
    <row r="23" spans="2:7">
      <c r="B23" s="12" t="s">
        <v>15</v>
      </c>
      <c r="C23" s="22" t="str">
        <f>IF(F23-$C$12&gt;0.25, "YES - WILL FIT", "NO - WILL NOT FIT")</f>
        <v>YES - WILL FIT</v>
      </c>
      <c r="E23" s="12" t="s">
        <v>15</v>
      </c>
      <c r="F23" s="23">
        <f>F16*0.999</f>
        <v>52.447499999999998</v>
      </c>
      <c r="G23" s="24"/>
    </row>
    <row r="24" spans="2:7">
      <c r="B24" s="12">
        <v>2</v>
      </c>
      <c r="C24" s="22" t="str">
        <f>IF(F24-$C$12&gt;0.25, "YES - WILL FIT", "NO - WILL NOT FIT")</f>
        <v>YES - WILL FIT</v>
      </c>
      <c r="E24" s="12">
        <v>2</v>
      </c>
      <c r="F24" s="23">
        <f>F17*0.998</f>
        <v>59.580600000000004</v>
      </c>
      <c r="G24" s="24"/>
    </row>
    <row r="25" spans="2:7">
      <c r="B25" s="12">
        <v>3</v>
      </c>
      <c r="C25" s="22" t="str">
        <f>IF(F25-$C$12&gt;0.25, "YES - WILL FIT", "NO - WILL NOT FIT")</f>
        <v>YES - WILL FIT</v>
      </c>
      <c r="E25" s="12">
        <v>3</v>
      </c>
      <c r="F25" s="23">
        <f>F18*0.997</f>
        <v>65.802000000000007</v>
      </c>
      <c r="G25" s="24"/>
    </row>
    <row r="26" spans="2:7">
      <c r="B26" s="12">
        <v>4</v>
      </c>
      <c r="C26" s="22" t="str">
        <f>IF(F26-$C$12&gt;0.25, "YES - WILL FIT", "NO - WILL NOT FIT")</f>
        <v>YES - WILL FIT</v>
      </c>
      <c r="E26" s="12">
        <v>4</v>
      </c>
      <c r="F26" s="23">
        <f>F19*0.996</f>
        <v>71.313599999999994</v>
      </c>
      <c r="G26" s="24"/>
    </row>
    <row r="27" spans="2:7">
      <c r="B27" s="12">
        <v>5</v>
      </c>
      <c r="C27" s="22" t="str">
        <f>IF(F28-$C$12&gt;0.25, "YES - WILL FIT", "NO - WILL NOT FIT")</f>
        <v>YES - WILL FIT</v>
      </c>
      <c r="E27" s="12">
        <v>5</v>
      </c>
      <c r="F27" s="23">
        <f>F20*0.995</f>
        <v>76.018000000000001</v>
      </c>
      <c r="G27" s="24"/>
    </row>
    <row r="28" spans="2:7" ht="21.75" thickBot="1">
      <c r="B28" s="18" t="s">
        <v>23</v>
      </c>
      <c r="C28" s="25" t="str">
        <f>IF(F28-$C$12&gt;0.25, "YES - WILL FIT", "NO - WILL NOT FIT")</f>
        <v>YES - WILL FIT</v>
      </c>
      <c r="E28" s="18" t="s">
        <v>23</v>
      </c>
      <c r="F28" s="26">
        <f>F21*0.994</f>
        <v>79.81819999999999</v>
      </c>
      <c r="G28" s="27"/>
    </row>
    <row r="30" spans="2:7">
      <c r="B30" s="28" t="s">
        <v>25</v>
      </c>
      <c r="C30" s="28"/>
      <c r="D30" s="28"/>
      <c r="E30" s="28"/>
      <c r="F30" s="28"/>
      <c r="G30" s="28"/>
    </row>
  </sheetData>
  <mergeCells count="8">
    <mergeCell ref="B30:G30"/>
    <mergeCell ref="E22:G22"/>
    <mergeCell ref="E5:G5"/>
    <mergeCell ref="E14:G14"/>
    <mergeCell ref="E15:G15"/>
    <mergeCell ref="B14:C14"/>
    <mergeCell ref="B15:C15"/>
    <mergeCell ref="B22:C22"/>
  </mergeCells>
  <printOptions horizontalCentered="1" verticalCentered="1"/>
  <pageMargins left="0.7" right="0.7" top="0.75" bottom="0.75" header="0.3" footer="0.3"/>
  <pageSetup scale="65" orientation="landscape" r:id="rId1"/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3:B17"/>
  <sheetViews>
    <sheetView view="pageBreakPreview" zoomScaleNormal="70" zoomScaleSheetLayoutView="100" workbookViewId="0">
      <selection activeCell="D19" sqref="D19"/>
    </sheetView>
  </sheetViews>
  <sheetFormatPr defaultRowHeight="26.25"/>
  <cols>
    <col min="1" max="1" width="69.5703125" style="1" bestFit="1" customWidth="1"/>
    <col min="2" max="2" width="19" style="4" customWidth="1"/>
    <col min="3" max="16384" width="9.140625" style="1"/>
  </cols>
  <sheetData>
    <row r="3" spans="1:2">
      <c r="A3" s="38" t="s">
        <v>6</v>
      </c>
      <c r="B3" s="38"/>
    </row>
    <row r="4" spans="1:2">
      <c r="A4" s="3"/>
      <c r="B4" s="3"/>
    </row>
    <row r="5" spans="1:2">
      <c r="A5" s="2" t="s">
        <v>10</v>
      </c>
      <c r="B5" s="3" t="s">
        <v>0</v>
      </c>
    </row>
    <row r="6" spans="1:2">
      <c r="A6" s="1" t="s">
        <v>3</v>
      </c>
      <c r="B6" s="4">
        <v>48.5</v>
      </c>
    </row>
    <row r="7" spans="1:2">
      <c r="A7" s="1" t="s">
        <v>4</v>
      </c>
      <c r="B7" s="4">
        <v>52</v>
      </c>
    </row>
    <row r="9" spans="1:2">
      <c r="A9" s="2" t="s">
        <v>5</v>
      </c>
    </row>
    <row r="10" spans="1:2">
      <c r="A10" s="1" t="s">
        <v>1</v>
      </c>
      <c r="B10" s="4">
        <v>52.45</v>
      </c>
    </row>
    <row r="11" spans="1:2">
      <c r="A11" s="1" t="s">
        <v>2</v>
      </c>
      <c r="B11" s="4">
        <v>59.58</v>
      </c>
    </row>
    <row r="13" spans="1:2">
      <c r="A13" s="2" t="s">
        <v>7</v>
      </c>
    </row>
    <row r="14" spans="1:2">
      <c r="A14" s="1" t="s">
        <v>8</v>
      </c>
      <c r="B14" s="4">
        <v>108</v>
      </c>
    </row>
    <row r="15" spans="1:2">
      <c r="A15" s="1" t="s">
        <v>9</v>
      </c>
      <c r="B15" s="4">
        <v>115</v>
      </c>
    </row>
    <row r="17" spans="1:2">
      <c r="A17" s="38" t="s">
        <v>11</v>
      </c>
      <c r="B17" s="38"/>
    </row>
  </sheetData>
  <mergeCells count="2">
    <mergeCell ref="A3:B3"/>
    <mergeCell ref="A17:B17"/>
  </mergeCells>
  <pageMargins left="1.2" right="0.7" top="0.75" bottom="0.75" header="0.3" footer="0.3"/>
  <pageSetup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CALCULATOR</vt:lpstr>
      <vt:lpstr>CASE STUDY</vt:lpstr>
      <vt:lpstr>'CASE STUDY'!Print_Area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Kritzer / BendPak</dc:creator>
  <cp:lastModifiedBy>Shawn McDonald</cp:lastModifiedBy>
  <cp:lastPrinted>2018-04-10T14:26:17Z</cp:lastPrinted>
  <dcterms:created xsi:type="dcterms:W3CDTF">2018-01-23T17:06:13Z</dcterms:created>
  <dcterms:modified xsi:type="dcterms:W3CDTF">2018-10-28T16:37:06Z</dcterms:modified>
</cp:coreProperties>
</file>